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Sitzposition" sheetId="1" r:id="rId1"/>
    <sheet name="Schwerpunktlage" sheetId="2" r:id="rId2"/>
  </sheets>
  <definedNames/>
  <calcPr fullCalcOnLoad="1"/>
</workbook>
</file>

<file path=xl/comments1.xml><?xml version="1.0" encoding="utf-8"?>
<comments xmlns="http://schemas.openxmlformats.org/spreadsheetml/2006/main">
  <authors>
    <author/>
  </authors>
  <commentList>
    <comment ref="B62" authorId="0">
      <text>
        <r>
          <rPr>
            <b/>
            <sz val="8"/>
            <color indexed="8"/>
            <rFont val="Tahoma"/>
            <family val="2"/>
          </rPr>
          <t xml:space="preserve">Robert Kühnen:
</t>
        </r>
        <r>
          <rPr>
            <sz val="8"/>
            <color indexed="8"/>
            <rFont val="Tahoma"/>
            <family val="2"/>
          </rPr>
          <t>passt näherungsweise für typische Lenkkopfwinkel 72-74 Grad</t>
        </r>
      </text>
    </comment>
    <comment ref="B74" authorId="0">
      <text>
        <r>
          <rPr>
            <b/>
            <sz val="8"/>
            <color indexed="8"/>
            <rFont val="Tahoma"/>
            <family val="2"/>
          </rPr>
          <t xml:space="preserve">Robert Kühnen:
</t>
        </r>
        <r>
          <rPr>
            <sz val="8"/>
            <color indexed="8"/>
            <rFont val="Tahoma"/>
            <family val="2"/>
          </rPr>
          <t>passt für 72-75 Grad näherungsweise, sinus 73° = 0,96</t>
        </r>
      </text>
    </comment>
  </commentList>
</comments>
</file>

<file path=xl/comments2.xml><?xml version="1.0" encoding="utf-8"?>
<comments xmlns="http://schemas.openxmlformats.org/spreadsheetml/2006/main">
  <authors>
    <author/>
  </authors>
  <commentList>
    <comment ref="G21" authorId="0">
      <text>
        <r>
          <rPr>
            <b/>
            <sz val="8"/>
            <color indexed="8"/>
            <rFont val="Tahoma"/>
            <family val="2"/>
          </rPr>
          <t xml:space="preserve">Robert Kühnen:
</t>
        </r>
        <r>
          <rPr>
            <sz val="8"/>
            <color indexed="8"/>
            <rFont val="Tahoma"/>
            <family val="2"/>
          </rPr>
          <t>Abstand Hinterradachse-Schwerpunkt</t>
        </r>
      </text>
    </comment>
    <comment ref="H21" authorId="0">
      <text>
        <r>
          <rPr>
            <b/>
            <sz val="8"/>
            <color indexed="8"/>
            <rFont val="Tahoma"/>
            <family val="2"/>
          </rPr>
          <t xml:space="preserve">Robert Kühnen:
</t>
        </r>
        <r>
          <rPr>
            <sz val="8"/>
            <color indexed="8"/>
            <rFont val="Tahoma"/>
            <family val="2"/>
          </rPr>
          <t>Abstand Schwerpunkt-Tretlagermitte</t>
        </r>
      </text>
    </comment>
    <comment ref="C22" authorId="0">
      <text>
        <r>
          <rPr>
            <b/>
            <sz val="8"/>
            <color indexed="8"/>
            <rFont val="Tahoma"/>
            <family val="2"/>
          </rPr>
          <t xml:space="preserve">Robert Kühnen:
</t>
        </r>
        <r>
          <rPr>
            <sz val="8"/>
            <color indexed="8"/>
            <rFont val="Tahoma"/>
            <family val="2"/>
          </rPr>
          <t>waagerechte Kurbelstellung bei allen Messungen</t>
        </r>
      </text>
    </comment>
  </commentList>
</comments>
</file>

<file path=xl/sharedStrings.xml><?xml version="1.0" encoding="utf-8"?>
<sst xmlns="http://schemas.openxmlformats.org/spreadsheetml/2006/main" count="86" uniqueCount="82">
  <si>
    <t>Meine optimale Sitzposition</t>
  </si>
  <si>
    <t>Alle Maße in Zentimetern eintragen. Gelbe Felder sind Eingabefelder.</t>
  </si>
  <si>
    <t>1. Körpermaße bestimmen</t>
  </si>
  <si>
    <t>Tipp:</t>
  </si>
  <si>
    <t xml:space="preserve">Innenbeinlänge  S = </t>
  </si>
  <si>
    <t xml:space="preserve">Rumpflänge R = </t>
  </si>
  <si>
    <t xml:space="preserve">Armlänge A = </t>
  </si>
  <si>
    <t>2. Sitzhöhe bestimmen</t>
  </si>
  <si>
    <t xml:space="preserve">Die Sitzhöhe H ist der Abstand von der Tretlagermitte bis zur zur Oberkante des Sattels in der Mitte der Sitzfläche </t>
  </si>
  <si>
    <t xml:space="preserve"> H = 0,885 x Schrittlänge S; Toleranzen von +/- 10 mm durch Stil, Schuhhöhe etc.</t>
  </si>
  <si>
    <t xml:space="preserve">H =  </t>
  </si>
  <si>
    <t>3. Rückenneigung wählen</t>
  </si>
  <si>
    <t xml:space="preserve">N = </t>
  </si>
  <si>
    <t>4. Sitzlänge bestimmen</t>
  </si>
  <si>
    <t>Die Sitzlänge ist der Abstand von der Mitte des Oberlenkers zur Sattelspitze.</t>
  </si>
  <si>
    <t>L = N x (Rumpflänge R + Armlänge A) - (0,59 x Sattellänge)</t>
  </si>
  <si>
    <t>Sattellänge</t>
  </si>
  <si>
    <t xml:space="preserve">L = </t>
  </si>
  <si>
    <t>5. Überhöhung wählen und Rahmenhöhe bestimmen</t>
  </si>
  <si>
    <t>Körpergröße</t>
  </si>
  <si>
    <t>Überhöhung Ü</t>
  </si>
  <si>
    <t>150-160 cm</t>
  </si>
  <si>
    <t>2-3 cm</t>
  </si>
  <si>
    <t>160-170 cm</t>
  </si>
  <si>
    <t>3-5 cm</t>
  </si>
  <si>
    <t>170-180 cm</t>
  </si>
  <si>
    <t>4-7 cm</t>
  </si>
  <si>
    <t>180-190 cm</t>
  </si>
  <si>
    <t>5-9 cm</t>
  </si>
  <si>
    <t>190-200 cm</t>
  </si>
  <si>
    <t>6-10 cm</t>
  </si>
  <si>
    <t xml:space="preserve">Ü = </t>
  </si>
  <si>
    <t>Vorbau wählen</t>
  </si>
  <si>
    <t xml:space="preserve">Wählen Sie die Bauhöhe Ihres Vorbaus aus der Tabelle </t>
  </si>
  <si>
    <t>Vorbaulänge (mm)</t>
  </si>
  <si>
    <t>Winkelstellung</t>
  </si>
  <si>
    <t>Null Grad</t>
  </si>
  <si>
    <t>minus 7</t>
  </si>
  <si>
    <t>plus 7</t>
  </si>
  <si>
    <t>minus 17</t>
  </si>
  <si>
    <t>obere Lagerschale</t>
  </si>
  <si>
    <t>Spacer</t>
  </si>
  <si>
    <t>Vorbauhöhe</t>
  </si>
  <si>
    <t>Hv =</t>
  </si>
  <si>
    <t xml:space="preserve">       +</t>
  </si>
  <si>
    <t>0 - 2 cm</t>
  </si>
  <si>
    <t>0,5 bis ... cm</t>
  </si>
  <si>
    <t>3,3 bis .. cm</t>
  </si>
  <si>
    <t>Rahmenhöhe RH = Sitzhöhe H - (Überhöhung Ü + Höhe vorne Hv) / 0,96</t>
  </si>
  <si>
    <t xml:space="preserve">RH = </t>
  </si>
  <si>
    <t xml:space="preserve">                       </t>
  </si>
  <si>
    <t>Meine Schwerpunktlage auf dem Fahrrad</t>
  </si>
  <si>
    <t>Gewicht Fahrrad</t>
  </si>
  <si>
    <t>kg</t>
  </si>
  <si>
    <t>Gewicht Fahrer</t>
  </si>
  <si>
    <t>Gesamt</t>
  </si>
  <si>
    <t>Radstand</t>
  </si>
  <si>
    <t>cm</t>
  </si>
  <si>
    <t>Hinterbaulänge</t>
  </si>
  <si>
    <t>Alle Messungen mit waagerechter Kurbelstellung vornehmen</t>
  </si>
  <si>
    <t>Wiegung</t>
  </si>
  <si>
    <t>Gewichtsverteilung</t>
  </si>
  <si>
    <t>Position</t>
  </si>
  <si>
    <t>VR (kg)</t>
  </si>
  <si>
    <t>HR (kg)</t>
  </si>
  <si>
    <t>VR (%)</t>
  </si>
  <si>
    <t>HR (%)</t>
  </si>
  <si>
    <t>b (cm)</t>
  </si>
  <si>
    <t>s (cm)</t>
  </si>
  <si>
    <t>typische Werte</t>
  </si>
  <si>
    <t>Oberlenker</t>
  </si>
  <si>
    <t>s liegt hinter dem Tretlager (negativ)</t>
  </si>
  <si>
    <t>Bremsgriffhaltung</t>
  </si>
  <si>
    <t>s = 0 liegt im Tretlager oder etwas davor</t>
  </si>
  <si>
    <t>Unterlenker</t>
  </si>
  <si>
    <t>s = 0 bis s=4</t>
  </si>
  <si>
    <t>Aerolenker</t>
  </si>
  <si>
    <t>s &gt; 0, maximal 50% der Gewichtskraft auf Vorderrad</t>
  </si>
  <si>
    <t>Wiegetritt Bremsgriff</t>
  </si>
  <si>
    <t>s = 15 bis s = 19, s sollte der Kurbellänge enstprechen</t>
  </si>
  <si>
    <t>Wiegetritt Unterlenker</t>
  </si>
  <si>
    <t xml:space="preserve">s = 11 bis s = 17 </t>
  </si>
</sst>
</file>

<file path=xl/styles.xml><?xml version="1.0" encoding="utf-8"?>
<styleSheet xmlns="http://schemas.openxmlformats.org/spreadsheetml/2006/main">
  <numFmts count="3">
    <numFmt numFmtId="164" formatCode="GENERAL"/>
    <numFmt numFmtId="165" formatCode="DD/\ MMM"/>
    <numFmt numFmtId="166" formatCode="0.0"/>
  </numFmts>
  <fonts count="10">
    <font>
      <sz val="10"/>
      <name val="Arial"/>
      <family val="2"/>
    </font>
    <font>
      <b/>
      <sz val="16"/>
      <name val="Arial"/>
      <family val="2"/>
    </font>
    <font>
      <b/>
      <sz val="10"/>
      <name val="Arial"/>
      <family val="2"/>
    </font>
    <font>
      <b/>
      <sz val="8"/>
      <color indexed="8"/>
      <name val="Tahoma"/>
      <family val="2"/>
    </font>
    <font>
      <sz val="8"/>
      <color indexed="8"/>
      <name val="Tahoma"/>
      <family val="2"/>
    </font>
    <font>
      <i/>
      <sz val="10"/>
      <name val="Arial"/>
      <family val="2"/>
    </font>
    <font>
      <b/>
      <sz val="10"/>
      <color indexed="50"/>
      <name val="Arial"/>
      <family val="2"/>
    </font>
    <font>
      <b/>
      <sz val="10"/>
      <color indexed="10"/>
      <name val="Arial"/>
      <family val="2"/>
    </font>
    <font>
      <b/>
      <sz val="10"/>
      <color indexed="53"/>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thin">
        <color indexed="8"/>
      </right>
      <top>
        <color indexed="63"/>
      </top>
      <bottom>
        <color indexed="63"/>
      </bottom>
    </border>
    <border>
      <left style="medium">
        <color indexed="8"/>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8">
    <xf numFmtId="164" fontId="0" fillId="0" borderId="0" xfId="0" applyAlignment="1">
      <alignment/>
    </xf>
    <xf numFmtId="164" fontId="1" fillId="0" borderId="0" xfId="0" applyFont="1" applyAlignment="1">
      <alignment/>
    </xf>
    <xf numFmtId="164" fontId="0" fillId="0" borderId="0" xfId="0" applyFont="1" applyAlignment="1">
      <alignment/>
    </xf>
    <xf numFmtId="164" fontId="2" fillId="0" borderId="0" xfId="0" applyFont="1" applyAlignment="1">
      <alignment/>
    </xf>
    <xf numFmtId="164" fontId="2" fillId="0" borderId="0" xfId="0" applyFont="1" applyAlignment="1">
      <alignment horizontal="right"/>
    </xf>
    <xf numFmtId="164" fontId="0" fillId="0" borderId="0" xfId="0" applyFont="1" applyAlignment="1">
      <alignment horizontal="right"/>
    </xf>
    <xf numFmtId="164" fontId="0" fillId="2" borderId="1" xfId="0" applyFill="1" applyBorder="1" applyAlignment="1" applyProtection="1">
      <alignment/>
      <protection locked="0"/>
    </xf>
    <xf numFmtId="164" fontId="0" fillId="0" borderId="0" xfId="0" applyFont="1" applyAlignment="1">
      <alignment horizontal="left"/>
    </xf>
    <xf numFmtId="164" fontId="0" fillId="3" borderId="1" xfId="0" applyFill="1" applyBorder="1" applyAlignment="1">
      <alignment/>
    </xf>
    <xf numFmtId="164" fontId="2" fillId="0" borderId="0" xfId="0" applyFont="1" applyAlignment="1">
      <alignment horizontal="left"/>
    </xf>
    <xf numFmtId="164" fontId="0" fillId="0" borderId="0" xfId="0" applyBorder="1" applyAlignment="1">
      <alignment/>
    </xf>
    <xf numFmtId="164" fontId="0" fillId="0" borderId="0" xfId="0" applyFill="1" applyBorder="1" applyAlignment="1">
      <alignment/>
    </xf>
    <xf numFmtId="165" fontId="0" fillId="0" borderId="0" xfId="0" applyNumberFormat="1" applyFont="1" applyAlignment="1">
      <alignment/>
    </xf>
    <xf numFmtId="164" fontId="0" fillId="0" borderId="2" xfId="0" applyFont="1" applyBorder="1" applyAlignment="1">
      <alignment/>
    </xf>
    <xf numFmtId="164" fontId="0" fillId="0" borderId="3" xfId="0" applyBorder="1" applyAlignment="1">
      <alignment/>
    </xf>
    <xf numFmtId="166" fontId="0" fillId="0" borderId="4" xfId="0" applyNumberFormat="1" applyBorder="1" applyAlignment="1">
      <alignment/>
    </xf>
    <xf numFmtId="166" fontId="0" fillId="0" borderId="0" xfId="0" applyNumberFormat="1" applyAlignment="1">
      <alignment/>
    </xf>
    <xf numFmtId="166" fontId="0" fillId="0" borderId="1" xfId="0" applyNumberFormat="1" applyBorder="1" applyAlignment="1">
      <alignment/>
    </xf>
    <xf numFmtId="164" fontId="0" fillId="0" borderId="0" xfId="0" applyFill="1" applyAlignment="1">
      <alignment/>
    </xf>
    <xf numFmtId="164" fontId="5" fillId="0" borderId="0" xfId="0" applyFont="1" applyAlignment="1">
      <alignment/>
    </xf>
    <xf numFmtId="164" fontId="0" fillId="2" borderId="1" xfId="0" applyFill="1" applyBorder="1" applyAlignment="1" applyProtection="1">
      <alignment horizontal="center"/>
      <protection locked="0"/>
    </xf>
    <xf numFmtId="164" fontId="0" fillId="3" borderId="1" xfId="0" applyFill="1" applyBorder="1" applyAlignment="1">
      <alignment horizontal="center"/>
    </xf>
    <xf numFmtId="164" fontId="0" fillId="0" borderId="0" xfId="0" applyFill="1" applyBorder="1" applyAlignment="1">
      <alignment horizontal="center"/>
    </xf>
    <xf numFmtId="164" fontId="0" fillId="2" borderId="1" xfId="0" applyFill="1" applyBorder="1" applyAlignment="1">
      <alignment horizontal="center"/>
    </xf>
    <xf numFmtId="164" fontId="0" fillId="0" borderId="5" xfId="0" applyFont="1" applyBorder="1" applyAlignment="1">
      <alignment/>
    </xf>
    <xf numFmtId="164" fontId="0" fillId="0" borderId="6" xfId="0" applyBorder="1" applyAlignment="1">
      <alignment/>
    </xf>
    <xf numFmtId="164" fontId="0" fillId="0" borderId="7" xfId="0" applyFont="1" applyBorder="1" applyAlignment="1">
      <alignment/>
    </xf>
    <xf numFmtId="164" fontId="0" fillId="0" borderId="8" xfId="0" applyBorder="1" applyAlignment="1">
      <alignment/>
    </xf>
    <xf numFmtId="164" fontId="0" fillId="2" borderId="9" xfId="0" applyFill="1" applyBorder="1" applyAlignment="1" applyProtection="1">
      <alignment horizontal="center"/>
      <protection locked="0"/>
    </xf>
    <xf numFmtId="164" fontId="0" fillId="0" borderId="0" xfId="0" applyAlignment="1">
      <alignment horizontal="center"/>
    </xf>
    <xf numFmtId="166" fontId="6" fillId="0" borderId="0" xfId="0" applyNumberFormat="1" applyFont="1" applyAlignment="1">
      <alignment horizontal="center"/>
    </xf>
    <xf numFmtId="166" fontId="0" fillId="0" borderId="0" xfId="0" applyNumberFormat="1" applyAlignment="1">
      <alignment horizontal="center"/>
    </xf>
    <xf numFmtId="164" fontId="0" fillId="0" borderId="0" xfId="0" applyFill="1" applyBorder="1" applyAlignment="1">
      <alignment horizontal="right"/>
    </xf>
    <xf numFmtId="166" fontId="6" fillId="0" borderId="0" xfId="0" applyNumberFormat="1" applyFont="1" applyFill="1" applyBorder="1" applyAlignment="1">
      <alignment/>
    </xf>
    <xf numFmtId="166" fontId="7" fillId="0" borderId="0" xfId="0" applyNumberFormat="1" applyFont="1" applyFill="1" applyBorder="1" applyAlignment="1">
      <alignment/>
    </xf>
    <xf numFmtId="166" fontId="0" fillId="0" borderId="0" xfId="0" applyNumberFormat="1" applyFill="1" applyBorder="1" applyAlignment="1">
      <alignment horizontal="left"/>
    </xf>
    <xf numFmtId="166" fontId="0" fillId="0" borderId="0" xfId="0" applyNumberFormat="1" applyFill="1" applyBorder="1" applyAlignment="1">
      <alignment/>
    </xf>
    <xf numFmtId="166" fontId="8"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65</xdr:row>
      <xdr:rowOff>0</xdr:rowOff>
    </xdr:from>
    <xdr:to>
      <xdr:col>6</xdr:col>
      <xdr:colOff>152400</xdr:colOff>
      <xdr:row>66</xdr:row>
      <xdr:rowOff>114300</xdr:rowOff>
    </xdr:to>
    <xdr:sp>
      <xdr:nvSpPr>
        <xdr:cNvPr id="1" name="Line 1"/>
        <xdr:cNvSpPr>
          <a:spLocks/>
        </xdr:cNvSpPr>
      </xdr:nvSpPr>
      <xdr:spPr>
        <a:xfrm>
          <a:off x="5295900" y="10887075"/>
          <a:ext cx="142875" cy="2762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xdr:row>
      <xdr:rowOff>47625</xdr:rowOff>
    </xdr:from>
    <xdr:to>
      <xdr:col>3</xdr:col>
      <xdr:colOff>0</xdr:colOff>
      <xdr:row>13</xdr:row>
      <xdr:rowOff>47625</xdr:rowOff>
    </xdr:to>
    <xdr:sp fLocksText="0">
      <xdr:nvSpPr>
        <xdr:cNvPr id="2" name="Text 4"/>
        <xdr:cNvSpPr txBox="1">
          <a:spLocks noChangeArrowheads="1"/>
        </xdr:cNvSpPr>
      </xdr:nvSpPr>
      <xdr:spPr>
        <a:xfrm>
          <a:off x="771525" y="1057275"/>
          <a:ext cx="1666875" cy="14573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Innenbeinlänge</a:t>
          </a:r>
          <a:r>
            <a:rPr lang="en-US" cap="none" sz="1000" b="0" i="0" u="none" baseline="0">
              <a:latin typeface="Arial"/>
              <a:ea typeface="Arial"/>
              <a:cs typeface="Arial"/>
            </a:rPr>
            <a:t> messen: Gerade vor eine Wand stellen, Füße (Socken oder barfuß)  leicht auseinander. Buch oder Wasserwaage in den Schritt pressen und den Abstand zum Boden messen.</a:t>
          </a:r>
        </a:p>
      </xdr:txBody>
    </xdr:sp>
    <xdr:clientData/>
  </xdr:twoCellAnchor>
  <xdr:twoCellAnchor>
    <xdr:from>
      <xdr:col>3</xdr:col>
      <xdr:colOff>38100</xdr:colOff>
      <xdr:row>4</xdr:row>
      <xdr:rowOff>57150</xdr:rowOff>
    </xdr:from>
    <xdr:to>
      <xdr:col>5</xdr:col>
      <xdr:colOff>0</xdr:colOff>
      <xdr:row>13</xdr:row>
      <xdr:rowOff>57150</xdr:rowOff>
    </xdr:to>
    <xdr:sp fLocksText="0">
      <xdr:nvSpPr>
        <xdr:cNvPr id="3" name="Text 5"/>
        <xdr:cNvSpPr txBox="1">
          <a:spLocks noChangeArrowheads="1"/>
        </xdr:cNvSpPr>
      </xdr:nvSpPr>
      <xdr:spPr>
        <a:xfrm>
          <a:off x="2476500" y="1066800"/>
          <a:ext cx="1638300" cy="14573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 Rumpflänge</a:t>
          </a:r>
          <a:r>
            <a:rPr lang="en-US" cap="none" sz="1000" b="0" i="0" u="none" baseline="0">
              <a:latin typeface="Arial"/>
              <a:ea typeface="Arial"/>
              <a:cs typeface="Arial"/>
            </a:rPr>
            <a:t> messen: Auf einem Hocker vor einer Wand sitzen und den Oberkörper an die Wand pressen. Strecke von der Sitzfläche bis zur V-förmigen Knochenmulde zwischen den Schlüsselbeinen messen.</a:t>
          </a:r>
        </a:p>
      </xdr:txBody>
    </xdr:sp>
    <xdr:clientData/>
  </xdr:twoCellAnchor>
  <xdr:twoCellAnchor>
    <xdr:from>
      <xdr:col>5</xdr:col>
      <xdr:colOff>47625</xdr:colOff>
      <xdr:row>4</xdr:row>
      <xdr:rowOff>57150</xdr:rowOff>
    </xdr:from>
    <xdr:to>
      <xdr:col>7</xdr:col>
      <xdr:colOff>28575</xdr:colOff>
      <xdr:row>13</xdr:row>
      <xdr:rowOff>57150</xdr:rowOff>
    </xdr:to>
    <xdr:sp fLocksText="0">
      <xdr:nvSpPr>
        <xdr:cNvPr id="4" name="Text 6"/>
        <xdr:cNvSpPr txBox="1">
          <a:spLocks noChangeArrowheads="1"/>
        </xdr:cNvSpPr>
      </xdr:nvSpPr>
      <xdr:spPr>
        <a:xfrm>
          <a:off x="4162425" y="1066800"/>
          <a:ext cx="1752600" cy="14573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Armlänge</a:t>
          </a:r>
          <a:r>
            <a:rPr lang="en-US" cap="none" sz="1000" b="0" i="0" u="none" baseline="0">
              <a:latin typeface="Arial"/>
              <a:ea typeface="Arial"/>
              <a:cs typeface="Arial"/>
            </a:rPr>
            <a:t> messen: Aufrecht stehend den gestreckten Arm leicht seitlich vom Körper wegspreizen und die Hand zur Faust ballen. Messung erfolgt vom Schulterknochen bis vor die Finger der Faust. </a:t>
          </a:r>
        </a:p>
      </xdr:txBody>
    </xdr:sp>
    <xdr:clientData/>
  </xdr:twoCellAnchor>
  <xdr:twoCellAnchor>
    <xdr:from>
      <xdr:col>1</xdr:col>
      <xdr:colOff>0</xdr:colOff>
      <xdr:row>13</xdr:row>
      <xdr:rowOff>133350</xdr:rowOff>
    </xdr:from>
    <xdr:to>
      <xdr:col>2</xdr:col>
      <xdr:colOff>485775</xdr:colOff>
      <xdr:row>18</xdr:row>
      <xdr:rowOff>161925</xdr:rowOff>
    </xdr:to>
    <xdr:sp fLocksText="0">
      <xdr:nvSpPr>
        <xdr:cNvPr id="5" name="Text 7"/>
        <xdr:cNvSpPr txBox="1">
          <a:spLocks noChangeArrowheads="1"/>
        </xdr:cNvSpPr>
      </xdr:nvSpPr>
      <xdr:spPr>
        <a:xfrm>
          <a:off x="762000" y="2600325"/>
          <a:ext cx="1676400" cy="8382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Achten Sie auf den Andruck der Wasserwaage (Buch) - er muss dem Satteldruck entsprechen.</a:t>
          </a:r>
        </a:p>
      </xdr:txBody>
    </xdr:sp>
    <xdr:clientData/>
  </xdr:twoCellAnchor>
  <xdr:twoCellAnchor>
    <xdr:from>
      <xdr:col>3</xdr:col>
      <xdr:colOff>38100</xdr:colOff>
      <xdr:row>13</xdr:row>
      <xdr:rowOff>142875</xdr:rowOff>
    </xdr:from>
    <xdr:to>
      <xdr:col>5</xdr:col>
      <xdr:colOff>38100</xdr:colOff>
      <xdr:row>19</xdr:row>
      <xdr:rowOff>9525</xdr:rowOff>
    </xdr:to>
    <xdr:sp fLocksText="0">
      <xdr:nvSpPr>
        <xdr:cNvPr id="6" name="Text 8"/>
        <xdr:cNvSpPr txBox="1">
          <a:spLocks noChangeArrowheads="1"/>
        </xdr:cNvSpPr>
      </xdr:nvSpPr>
      <xdr:spPr>
        <a:xfrm>
          <a:off x="2476500" y="2609850"/>
          <a:ext cx="1676400" cy="8382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Becken und Rücken auf voller Länge an die Wand pressen. </a:t>
          </a:r>
        </a:p>
      </xdr:txBody>
    </xdr:sp>
    <xdr:clientData/>
  </xdr:twoCellAnchor>
  <xdr:twoCellAnchor>
    <xdr:from>
      <xdr:col>5</xdr:col>
      <xdr:colOff>85725</xdr:colOff>
      <xdr:row>13</xdr:row>
      <xdr:rowOff>142875</xdr:rowOff>
    </xdr:from>
    <xdr:to>
      <xdr:col>6</xdr:col>
      <xdr:colOff>590550</xdr:colOff>
      <xdr:row>19</xdr:row>
      <xdr:rowOff>9525</xdr:rowOff>
    </xdr:to>
    <xdr:sp fLocksText="0">
      <xdr:nvSpPr>
        <xdr:cNvPr id="7" name="Text 9"/>
        <xdr:cNvSpPr txBox="1">
          <a:spLocks noChangeArrowheads="1"/>
        </xdr:cNvSpPr>
      </xdr:nvSpPr>
      <xdr:spPr>
        <a:xfrm>
          <a:off x="4200525" y="2609850"/>
          <a:ext cx="1676400" cy="8382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Nicht selber messen: Bitten Sie einen Helfer, dieses Maß zu ermitteln.</a:t>
          </a:r>
        </a:p>
      </xdr:txBody>
    </xdr:sp>
    <xdr:clientData/>
  </xdr:twoCellAnchor>
  <xdr:twoCellAnchor>
    <xdr:from>
      <xdr:col>1</xdr:col>
      <xdr:colOff>76200</xdr:colOff>
      <xdr:row>29</xdr:row>
      <xdr:rowOff>152400</xdr:rowOff>
    </xdr:from>
    <xdr:to>
      <xdr:col>2</xdr:col>
      <xdr:colOff>342900</xdr:colOff>
      <xdr:row>32</xdr:row>
      <xdr:rowOff>85725</xdr:rowOff>
    </xdr:to>
    <xdr:sp fLocksText="0">
      <xdr:nvSpPr>
        <xdr:cNvPr id="8" name="Text 10"/>
        <xdr:cNvSpPr txBox="1">
          <a:spLocks noChangeArrowheads="1"/>
        </xdr:cNvSpPr>
      </xdr:nvSpPr>
      <xdr:spPr>
        <a:xfrm>
          <a:off x="838200" y="5210175"/>
          <a:ext cx="1457325" cy="4191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Sehr sportlich
N = 0,545</a:t>
          </a:r>
        </a:p>
      </xdr:txBody>
    </xdr:sp>
    <xdr:clientData/>
  </xdr:twoCellAnchor>
  <xdr:twoCellAnchor>
    <xdr:from>
      <xdr:col>5</xdr:col>
      <xdr:colOff>9525</xdr:colOff>
      <xdr:row>30</xdr:row>
      <xdr:rowOff>19050</xdr:rowOff>
    </xdr:from>
    <xdr:to>
      <xdr:col>6</xdr:col>
      <xdr:colOff>495300</xdr:colOff>
      <xdr:row>32</xdr:row>
      <xdr:rowOff>114300</xdr:rowOff>
    </xdr:to>
    <xdr:sp fLocksText="0">
      <xdr:nvSpPr>
        <xdr:cNvPr id="9" name="Text 11"/>
        <xdr:cNvSpPr txBox="1">
          <a:spLocks noChangeArrowheads="1"/>
        </xdr:cNvSpPr>
      </xdr:nvSpPr>
      <xdr:spPr>
        <a:xfrm>
          <a:off x="4124325" y="5238750"/>
          <a:ext cx="1657350" cy="4191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Tourenposition
N = 0,520</a:t>
          </a:r>
        </a:p>
      </xdr:txBody>
    </xdr:sp>
    <xdr:clientData/>
  </xdr:twoCellAnchor>
  <xdr:twoCellAnchor>
    <xdr:from>
      <xdr:col>3</xdr:col>
      <xdr:colOff>95250</xdr:colOff>
      <xdr:row>30</xdr:row>
      <xdr:rowOff>9525</xdr:rowOff>
    </xdr:from>
    <xdr:to>
      <xdr:col>4</xdr:col>
      <xdr:colOff>371475</xdr:colOff>
      <xdr:row>32</xdr:row>
      <xdr:rowOff>104775</xdr:rowOff>
    </xdr:to>
    <xdr:sp fLocksText="0">
      <xdr:nvSpPr>
        <xdr:cNvPr id="10" name="Text 12"/>
        <xdr:cNvSpPr txBox="1">
          <a:spLocks noChangeArrowheads="1"/>
        </xdr:cNvSpPr>
      </xdr:nvSpPr>
      <xdr:spPr>
        <a:xfrm>
          <a:off x="2533650" y="5229225"/>
          <a:ext cx="1447800" cy="4191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Sportlich 
N = 0,535</a:t>
          </a:r>
        </a:p>
      </xdr:txBody>
    </xdr:sp>
    <xdr:clientData/>
  </xdr:twoCellAnchor>
  <xdr:twoCellAnchor>
    <xdr:from>
      <xdr:col>1</xdr:col>
      <xdr:colOff>1047750</xdr:colOff>
      <xdr:row>30</xdr:row>
      <xdr:rowOff>76200</xdr:rowOff>
    </xdr:from>
    <xdr:to>
      <xdr:col>2</xdr:col>
      <xdr:colOff>104775</xdr:colOff>
      <xdr:row>31</xdr:row>
      <xdr:rowOff>104775</xdr:rowOff>
    </xdr:to>
    <xdr:grpSp>
      <xdr:nvGrpSpPr>
        <xdr:cNvPr id="11" name="Group 46"/>
        <xdr:cNvGrpSpPr>
          <a:grpSpLocks/>
        </xdr:cNvGrpSpPr>
      </xdr:nvGrpSpPr>
      <xdr:grpSpPr>
        <a:xfrm>
          <a:off x="1809750" y="5295900"/>
          <a:ext cx="247650" cy="190500"/>
          <a:chOff x="2961" y="8374"/>
          <a:chExt cx="417" cy="306"/>
        </a:xfrm>
        <a:solidFill>
          <a:srgbClr val="FFFFFF"/>
        </a:solidFill>
      </xdr:grpSpPr>
      <xdr:sp>
        <xdr:nvSpPr>
          <xdr:cNvPr id="12" name="Line 13"/>
          <xdr:cNvSpPr>
            <a:spLocks/>
          </xdr:cNvSpPr>
        </xdr:nvSpPr>
        <xdr:spPr>
          <a:xfrm>
            <a:off x="3136" y="8374"/>
            <a:ext cx="242" cy="73"/>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4"/>
          <xdr:cNvSpPr>
            <a:spLocks/>
          </xdr:cNvSpPr>
        </xdr:nvSpPr>
        <xdr:spPr>
          <a:xfrm flipH="1">
            <a:off x="3196" y="8466"/>
            <a:ext cx="181" cy="73"/>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Line 15"/>
          <xdr:cNvSpPr>
            <a:spLocks/>
          </xdr:cNvSpPr>
        </xdr:nvSpPr>
        <xdr:spPr>
          <a:xfrm>
            <a:off x="3205" y="8549"/>
            <a:ext cx="94" cy="131"/>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Line 16"/>
          <xdr:cNvSpPr>
            <a:spLocks/>
          </xdr:cNvSpPr>
        </xdr:nvSpPr>
        <xdr:spPr>
          <a:xfrm flipH="1">
            <a:off x="3065" y="8391"/>
            <a:ext cx="76" cy="9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Line 17"/>
          <xdr:cNvSpPr>
            <a:spLocks/>
          </xdr:cNvSpPr>
        </xdr:nvSpPr>
        <xdr:spPr>
          <a:xfrm flipH="1">
            <a:off x="2961" y="8482"/>
            <a:ext cx="102" cy="23"/>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9525</xdr:colOff>
      <xdr:row>45</xdr:row>
      <xdr:rowOff>66675</xdr:rowOff>
    </xdr:from>
    <xdr:to>
      <xdr:col>7</xdr:col>
      <xdr:colOff>9525</xdr:colOff>
      <xdr:row>47</xdr:row>
      <xdr:rowOff>104775</xdr:rowOff>
    </xdr:to>
    <xdr:sp fLocksText="0">
      <xdr:nvSpPr>
        <xdr:cNvPr id="17" name="Text 18"/>
        <xdr:cNvSpPr txBox="1">
          <a:spLocks noChangeArrowheads="1"/>
        </xdr:cNvSpPr>
      </xdr:nvSpPr>
      <xdr:spPr>
        <a:xfrm>
          <a:off x="771525" y="7715250"/>
          <a:ext cx="5124450" cy="3619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 Wählen Sie zunächst die Überhöhung. Die Tabelle gibt Ihnen Richtwerte. Für sehr sportliche Positionen kann die Überhöhung vergrößert werden.
</a:t>
          </a:r>
        </a:p>
      </xdr:txBody>
    </xdr:sp>
    <xdr:clientData/>
  </xdr:twoCellAnchor>
  <xdr:twoCellAnchor>
    <xdr:from>
      <xdr:col>1</xdr:col>
      <xdr:colOff>9525</xdr:colOff>
      <xdr:row>76</xdr:row>
      <xdr:rowOff>152400</xdr:rowOff>
    </xdr:from>
    <xdr:to>
      <xdr:col>8</xdr:col>
      <xdr:colOff>723900</xdr:colOff>
      <xdr:row>79</xdr:row>
      <xdr:rowOff>142875</xdr:rowOff>
    </xdr:to>
    <xdr:sp fLocksText="0">
      <xdr:nvSpPr>
        <xdr:cNvPr id="18" name="Text 19"/>
        <xdr:cNvSpPr txBox="1">
          <a:spLocks noChangeArrowheads="1"/>
        </xdr:cNvSpPr>
      </xdr:nvSpPr>
      <xdr:spPr>
        <a:xfrm>
          <a:off x="771525" y="12820650"/>
          <a:ext cx="6600825" cy="476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Rahmenhöhe messen: Bestimmen Sie den Schnittpunkt der Strecke Tretlagermitte-Sattelmitte mit der horizontalen Verlängerung der Oberkante des Steuerrohres. Der Abstand Tretlagermitte-Schnittpunkt ist die Rahmenhöhe RH so wie TOUR sie in allen Tests angibt. </a:t>
          </a:r>
        </a:p>
      </xdr:txBody>
    </xdr:sp>
    <xdr:clientData/>
  </xdr:twoCellAnchor>
  <xdr:twoCellAnchor>
    <xdr:from>
      <xdr:col>3</xdr:col>
      <xdr:colOff>1038225</xdr:colOff>
      <xdr:row>30</xdr:row>
      <xdr:rowOff>38100</xdr:rowOff>
    </xdr:from>
    <xdr:to>
      <xdr:col>4</xdr:col>
      <xdr:colOff>114300</xdr:colOff>
      <xdr:row>31</xdr:row>
      <xdr:rowOff>104775</xdr:rowOff>
    </xdr:to>
    <xdr:grpSp>
      <xdr:nvGrpSpPr>
        <xdr:cNvPr id="19" name="Group 47"/>
        <xdr:cNvGrpSpPr>
          <a:grpSpLocks/>
        </xdr:cNvGrpSpPr>
      </xdr:nvGrpSpPr>
      <xdr:grpSpPr>
        <a:xfrm>
          <a:off x="3476625" y="5257800"/>
          <a:ext cx="247650" cy="228600"/>
          <a:chOff x="5727" y="8319"/>
          <a:chExt cx="407" cy="361"/>
        </a:xfrm>
        <a:solidFill>
          <a:srgbClr val="FFFFFF"/>
        </a:solidFill>
      </xdr:grpSpPr>
      <xdr:sp>
        <xdr:nvSpPr>
          <xdr:cNvPr id="20" name="Line 28"/>
          <xdr:cNvSpPr>
            <a:spLocks/>
          </xdr:cNvSpPr>
        </xdr:nvSpPr>
        <xdr:spPr>
          <a:xfrm>
            <a:off x="5910" y="8319"/>
            <a:ext cx="217" cy="141"/>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Line 29"/>
          <xdr:cNvSpPr>
            <a:spLocks/>
          </xdr:cNvSpPr>
        </xdr:nvSpPr>
        <xdr:spPr>
          <a:xfrm flipH="1">
            <a:off x="5948" y="8463"/>
            <a:ext cx="185" cy="74"/>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Line 30"/>
          <xdr:cNvSpPr>
            <a:spLocks/>
          </xdr:cNvSpPr>
        </xdr:nvSpPr>
        <xdr:spPr>
          <a:xfrm>
            <a:off x="5957" y="8548"/>
            <a:ext cx="97" cy="133"/>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Line 31"/>
          <xdr:cNvSpPr>
            <a:spLocks/>
          </xdr:cNvSpPr>
        </xdr:nvSpPr>
        <xdr:spPr>
          <a:xfrm flipH="1">
            <a:off x="5837" y="8340"/>
            <a:ext cx="67" cy="92"/>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Line 32"/>
          <xdr:cNvSpPr>
            <a:spLocks/>
          </xdr:cNvSpPr>
        </xdr:nvSpPr>
        <xdr:spPr>
          <a:xfrm flipH="1">
            <a:off x="5727" y="8439"/>
            <a:ext cx="101" cy="44"/>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5</xdr:col>
      <xdr:colOff>1095375</xdr:colOff>
      <xdr:row>30</xdr:row>
      <xdr:rowOff>38100</xdr:rowOff>
    </xdr:from>
    <xdr:to>
      <xdr:col>6</xdr:col>
      <xdr:colOff>133350</xdr:colOff>
      <xdr:row>31</xdr:row>
      <xdr:rowOff>142875</xdr:rowOff>
    </xdr:to>
    <xdr:grpSp>
      <xdr:nvGrpSpPr>
        <xdr:cNvPr id="25" name="Group 48"/>
        <xdr:cNvGrpSpPr>
          <a:grpSpLocks/>
        </xdr:cNvGrpSpPr>
      </xdr:nvGrpSpPr>
      <xdr:grpSpPr>
        <a:xfrm>
          <a:off x="5210175" y="5257800"/>
          <a:ext cx="209550" cy="266700"/>
          <a:chOff x="8599" y="8319"/>
          <a:chExt cx="342" cy="421"/>
        </a:xfrm>
        <a:solidFill>
          <a:srgbClr val="FFFFFF"/>
        </a:solidFill>
      </xdr:grpSpPr>
      <xdr:sp>
        <xdr:nvSpPr>
          <xdr:cNvPr id="26" name="Line 40"/>
          <xdr:cNvSpPr>
            <a:spLocks/>
          </xdr:cNvSpPr>
        </xdr:nvSpPr>
        <xdr:spPr>
          <a:xfrm>
            <a:off x="8788" y="8319"/>
            <a:ext cx="148" cy="208"/>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Line 41"/>
          <xdr:cNvSpPr>
            <a:spLocks/>
          </xdr:cNvSpPr>
        </xdr:nvSpPr>
        <xdr:spPr>
          <a:xfrm flipH="1">
            <a:off x="8748" y="8522"/>
            <a:ext cx="192" cy="74"/>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Line 42"/>
          <xdr:cNvSpPr>
            <a:spLocks/>
          </xdr:cNvSpPr>
        </xdr:nvSpPr>
        <xdr:spPr>
          <a:xfrm>
            <a:off x="8766" y="8607"/>
            <a:ext cx="95" cy="133"/>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Line 43"/>
          <xdr:cNvSpPr>
            <a:spLocks/>
          </xdr:cNvSpPr>
        </xdr:nvSpPr>
        <xdr:spPr>
          <a:xfrm flipH="1">
            <a:off x="8719" y="8334"/>
            <a:ext cx="47" cy="103"/>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Line 44"/>
          <xdr:cNvSpPr>
            <a:spLocks/>
          </xdr:cNvSpPr>
        </xdr:nvSpPr>
        <xdr:spPr>
          <a:xfrm flipH="1">
            <a:off x="8599" y="8446"/>
            <a:ext cx="103" cy="31"/>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7</xdr:col>
      <xdr:colOff>419100</xdr:colOff>
      <xdr:row>1</xdr:row>
      <xdr:rowOff>9525</xdr:rowOff>
    </xdr:from>
    <xdr:to>
      <xdr:col>9</xdr:col>
      <xdr:colOff>447675</xdr:colOff>
      <xdr:row>2</xdr:row>
      <xdr:rowOff>123825</xdr:rowOff>
    </xdr:to>
    <xdr:pic>
      <xdr:nvPicPr>
        <xdr:cNvPr id="31" name="Picture 49"/>
        <xdr:cNvPicPr preferRelativeResize="1">
          <a:picLocks noChangeAspect="1"/>
        </xdr:cNvPicPr>
      </xdr:nvPicPr>
      <xdr:blipFill>
        <a:blip r:embed="rId1"/>
        <a:stretch>
          <a:fillRect/>
        </a:stretch>
      </xdr:blipFill>
      <xdr:spPr>
        <a:xfrm>
          <a:off x="6305550" y="171450"/>
          <a:ext cx="1552575" cy="3619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123825</xdr:rowOff>
    </xdr:from>
    <xdr:to>
      <xdr:col>7</xdr:col>
      <xdr:colOff>685800</xdr:colOff>
      <xdr:row>9</xdr:row>
      <xdr:rowOff>28575</xdr:rowOff>
    </xdr:to>
    <xdr:sp fLocksText="0">
      <xdr:nvSpPr>
        <xdr:cNvPr id="1" name="Text 26"/>
        <xdr:cNvSpPr txBox="1">
          <a:spLocks noChangeArrowheads="1"/>
        </xdr:cNvSpPr>
      </xdr:nvSpPr>
      <xdr:spPr>
        <a:xfrm>
          <a:off x="47625" y="542925"/>
          <a:ext cx="4572000" cy="12001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Durchführung: Rad an der Hinterradachse in einen Hometrainer einspannen und unter dem Vorderrad eine Personenwaage positionieren. Richten Sie das Rad so aus, dass es waagerecht steht (Wasserwaage auf Sattel). Gemessen wird die Gewichtskraft, mit der das Vorderrad auf die Waage drückt. Aus den Geometriedaten und dem Gesamtgewicht kann die Schwerpunktlage bestimmt werden. Anhand der typischen Werte kann die Sitzposition horizontal korrigiert werden. </a:t>
          </a:r>
        </a:p>
      </xdr:txBody>
    </xdr:sp>
    <xdr:clientData/>
  </xdr:twoCellAnchor>
  <xdr:twoCellAnchor>
    <xdr:from>
      <xdr:col>8</xdr:col>
      <xdr:colOff>285750</xdr:colOff>
      <xdr:row>2</xdr:row>
      <xdr:rowOff>9525</xdr:rowOff>
    </xdr:from>
    <xdr:to>
      <xdr:col>13</xdr:col>
      <xdr:colOff>495300</xdr:colOff>
      <xdr:row>13</xdr:row>
      <xdr:rowOff>9525</xdr:rowOff>
    </xdr:to>
    <xdr:grpSp>
      <xdr:nvGrpSpPr>
        <xdr:cNvPr id="2" name="Group 58"/>
        <xdr:cNvGrpSpPr>
          <a:grpSpLocks/>
        </xdr:cNvGrpSpPr>
      </xdr:nvGrpSpPr>
      <xdr:grpSpPr>
        <a:xfrm>
          <a:off x="4943475" y="590550"/>
          <a:ext cx="3905250" cy="1781175"/>
          <a:chOff x="8116" y="929"/>
          <a:chExt cx="6295" cy="2820"/>
        </a:xfrm>
        <a:solidFill>
          <a:srgbClr val="FFFFFF"/>
        </a:solidFill>
      </xdr:grpSpPr>
      <xdr:sp>
        <xdr:nvSpPr>
          <xdr:cNvPr id="3" name="Rectangle 1"/>
          <xdr:cNvSpPr>
            <a:spLocks/>
          </xdr:cNvSpPr>
        </xdr:nvSpPr>
        <xdr:spPr>
          <a:xfrm>
            <a:off x="8116" y="929"/>
            <a:ext cx="6295" cy="282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2"/>
          <xdr:cNvSpPr>
            <a:spLocks/>
          </xdr:cNvSpPr>
        </xdr:nvSpPr>
        <xdr:spPr>
          <a:xfrm flipH="1">
            <a:off x="11411" y="1184"/>
            <a:ext cx="696" cy="1958"/>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3"/>
          <xdr:cNvSpPr>
            <a:spLocks/>
          </xdr:cNvSpPr>
        </xdr:nvSpPr>
        <xdr:spPr>
          <a:xfrm flipH="1">
            <a:off x="9879" y="1290"/>
            <a:ext cx="2106"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4"/>
          <xdr:cNvSpPr>
            <a:spLocks/>
          </xdr:cNvSpPr>
        </xdr:nvSpPr>
        <xdr:spPr>
          <a:xfrm flipH="1">
            <a:off x="9767" y="1276"/>
            <a:ext cx="110" cy="414"/>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5"/>
          <xdr:cNvSpPr>
            <a:spLocks/>
          </xdr:cNvSpPr>
        </xdr:nvSpPr>
        <xdr:spPr>
          <a:xfrm>
            <a:off x="9768" y="1662"/>
            <a:ext cx="1641" cy="1466"/>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6"/>
          <xdr:cNvSpPr>
            <a:spLocks/>
          </xdr:cNvSpPr>
        </xdr:nvSpPr>
        <xdr:spPr>
          <a:xfrm flipV="1">
            <a:off x="11411" y="2903"/>
            <a:ext cx="1133" cy="2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7"/>
          <xdr:cNvSpPr>
            <a:spLocks/>
          </xdr:cNvSpPr>
        </xdr:nvSpPr>
        <xdr:spPr>
          <a:xfrm>
            <a:off x="12014" y="1290"/>
            <a:ext cx="565" cy="161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8"/>
          <xdr:cNvSpPr>
            <a:spLocks/>
          </xdr:cNvSpPr>
        </xdr:nvSpPr>
        <xdr:spPr>
          <a:xfrm flipH="1">
            <a:off x="9270" y="1708"/>
            <a:ext cx="471" cy="114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9"/>
          <xdr:cNvSpPr>
            <a:spLocks/>
          </xdr:cNvSpPr>
        </xdr:nvSpPr>
        <xdr:spPr>
          <a:xfrm flipV="1">
            <a:off x="9270" y="3076"/>
            <a:ext cx="0" cy="444"/>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0"/>
          <xdr:cNvSpPr>
            <a:spLocks/>
          </xdr:cNvSpPr>
        </xdr:nvSpPr>
        <xdr:spPr>
          <a:xfrm flipV="1">
            <a:off x="12563" y="3055"/>
            <a:ext cx="0" cy="437"/>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6"/>
          <xdr:cNvSpPr>
            <a:spLocks/>
          </xdr:cNvSpPr>
        </xdr:nvSpPr>
        <xdr:spPr>
          <a:xfrm flipH="1">
            <a:off x="10938" y="3107"/>
            <a:ext cx="453"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Line 17"/>
          <xdr:cNvSpPr>
            <a:spLocks/>
          </xdr:cNvSpPr>
        </xdr:nvSpPr>
        <xdr:spPr>
          <a:xfrm>
            <a:off x="11111" y="1260"/>
            <a:ext cx="0" cy="2389"/>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Line 18"/>
          <xdr:cNvSpPr>
            <a:spLocks/>
          </xdr:cNvSpPr>
        </xdr:nvSpPr>
        <xdr:spPr>
          <a:xfrm>
            <a:off x="11411" y="3144"/>
            <a:ext cx="0" cy="308"/>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Oval 20"/>
          <xdr:cNvSpPr>
            <a:spLocks/>
          </xdr:cNvSpPr>
        </xdr:nvSpPr>
        <xdr:spPr>
          <a:xfrm>
            <a:off x="11334" y="3017"/>
            <a:ext cx="170" cy="126"/>
          </a:xfrm>
          <a:prstGeom prst="ellipse">
            <a:avLst/>
          </a:prstGeom>
          <a:solidFill>
            <a:srgbClr val="000000"/>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7" name="Group 53"/>
          <xdr:cNvGrpSpPr>
            <a:grpSpLocks/>
          </xdr:cNvGrpSpPr>
        </xdr:nvGrpSpPr>
        <xdr:grpSpPr>
          <a:xfrm>
            <a:off x="10990" y="973"/>
            <a:ext cx="260" cy="220"/>
            <a:chOff x="10989" y="973"/>
            <a:chExt cx="259" cy="220"/>
          </a:xfrm>
          <a:solidFill>
            <a:srgbClr val="FFFFFF"/>
          </a:solidFill>
        </xdr:grpSpPr>
        <xdr:sp>
          <xdr:nvSpPr>
            <xdr:cNvPr id="18" name="Oval 50"/>
            <xdr:cNvSpPr>
              <a:spLocks/>
            </xdr:cNvSpPr>
          </xdr:nvSpPr>
          <xdr:spPr>
            <a:xfrm>
              <a:off x="10989" y="973"/>
              <a:ext cx="254" cy="220"/>
            </a:xfrm>
            <a:prstGeom prst="ellipse">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Line 51"/>
            <xdr:cNvSpPr>
              <a:spLocks/>
            </xdr:cNvSpPr>
          </xdr:nvSpPr>
          <xdr:spPr>
            <a:xfrm>
              <a:off x="11123" y="973"/>
              <a:ext cx="0" cy="22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Line 52"/>
            <xdr:cNvSpPr>
              <a:spLocks/>
            </xdr:cNvSpPr>
          </xdr:nvSpPr>
          <xdr:spPr>
            <a:xfrm>
              <a:off x="10989" y="1094"/>
              <a:ext cx="259"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fLocksText="0">
        <xdr:nvSpPr>
          <xdr:cNvPr id="21" name="Text 54"/>
          <xdr:cNvSpPr txBox="1">
            <a:spLocks noChangeArrowheads="1"/>
          </xdr:cNvSpPr>
        </xdr:nvSpPr>
        <xdr:spPr>
          <a:xfrm>
            <a:off x="9621" y="959"/>
            <a:ext cx="1287" cy="331"/>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Schwerpunkt</a:t>
            </a:r>
          </a:p>
        </xdr:txBody>
      </xdr:sp>
      <xdr:sp fLocksText="0">
        <xdr:nvSpPr>
          <xdr:cNvPr id="22" name="Text 56"/>
          <xdr:cNvSpPr txBox="1">
            <a:spLocks noChangeArrowheads="1"/>
          </xdr:cNvSpPr>
        </xdr:nvSpPr>
        <xdr:spPr>
          <a:xfrm>
            <a:off x="11248" y="3411"/>
            <a:ext cx="238" cy="25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s</a:t>
            </a:r>
          </a:p>
        </xdr:txBody>
      </xdr:sp>
      <xdr:sp>
        <xdr:nvSpPr>
          <xdr:cNvPr id="23" name="Line 55"/>
          <xdr:cNvSpPr>
            <a:spLocks/>
          </xdr:cNvSpPr>
        </xdr:nvSpPr>
        <xdr:spPr>
          <a:xfrm flipH="1">
            <a:off x="11152" y="3356"/>
            <a:ext cx="257"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66675</xdr:colOff>
      <xdr:row>28</xdr:row>
      <xdr:rowOff>0</xdr:rowOff>
    </xdr:from>
    <xdr:to>
      <xdr:col>8</xdr:col>
      <xdr:colOff>95250</xdr:colOff>
      <xdr:row>33</xdr:row>
      <xdr:rowOff>76200</xdr:rowOff>
    </xdr:to>
    <xdr:sp fLocksText="0">
      <xdr:nvSpPr>
        <xdr:cNvPr id="24" name="Text 59"/>
        <xdr:cNvSpPr txBox="1">
          <a:spLocks noChangeArrowheads="1"/>
        </xdr:cNvSpPr>
      </xdr:nvSpPr>
      <xdr:spPr>
        <a:xfrm>
          <a:off x="66675" y="4781550"/>
          <a:ext cx="4686300"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Anpassungen: 
</a:t>
          </a:r>
          <a:r>
            <a:rPr lang="en-US" cap="none" sz="1000" b="1" i="0" u="none" baseline="0">
              <a:latin typeface="Arial"/>
              <a:ea typeface="Arial"/>
              <a:cs typeface="Arial"/>
            </a:rPr>
            <a:t>Schwerpunkt liegt zu weit vorne:</a:t>
          </a:r>
          <a:r>
            <a:rPr lang="en-US" cap="none" sz="1000" b="0" i="0" u="none" baseline="0">
              <a:latin typeface="Arial"/>
              <a:ea typeface="Arial"/>
              <a:cs typeface="Arial"/>
            </a:rPr>
            <a:t> Sattel und Lenker zurückstellen, Sitzlänge konstant lassen.
</a:t>
          </a:r>
          <a:r>
            <a:rPr lang="en-US" cap="none" sz="1000" b="1" i="0" u="none" baseline="0">
              <a:latin typeface="Arial"/>
              <a:ea typeface="Arial"/>
              <a:cs typeface="Arial"/>
            </a:rPr>
            <a:t>Schwerpunkt liegt zu weit hinten:</a:t>
          </a:r>
          <a:r>
            <a:rPr lang="en-US" cap="none" sz="1000" b="0" i="0" u="none" baseline="0">
              <a:latin typeface="Arial"/>
              <a:ea typeface="Arial"/>
              <a:cs typeface="Arial"/>
            </a:rPr>
            <a:t> Sattel und Lenker vorstellen, Sitzlänge konstant lassen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I82"/>
  <sheetViews>
    <sheetView showGridLines="0" showRowColHeaders="0" workbookViewId="0" topLeftCell="A16">
      <selection activeCell="I30" sqref="I30"/>
    </sheetView>
  </sheetViews>
  <sheetFormatPr defaultColWidth="11.421875" defaultRowHeight="12.75"/>
  <cols>
    <col min="2" max="2" width="17.8515625" style="0" customWidth="1"/>
    <col min="3" max="3" width="7.28125" style="0" customWidth="1"/>
    <col min="4" max="4" width="17.57421875" style="0" customWidth="1"/>
    <col min="5" max="5" width="7.57421875" style="0" customWidth="1"/>
    <col min="6" max="6" width="17.57421875" style="0" customWidth="1"/>
    <col min="7" max="7" width="9.00390625" style="0" customWidth="1"/>
  </cols>
  <sheetData>
    <row r="2" ht="19.5">
      <c r="B2" s="1" t="s">
        <v>0</v>
      </c>
    </row>
    <row r="3" ht="23.25" customHeight="1">
      <c r="B3" s="2" t="s">
        <v>1</v>
      </c>
    </row>
    <row r="4" ht="24" customHeight="1">
      <c r="B4" s="3" t="s">
        <v>2</v>
      </c>
    </row>
    <row r="15" ht="12.75">
      <c r="A15" s="4" t="s">
        <v>3</v>
      </c>
    </row>
    <row r="21" spans="2:7" ht="12.75">
      <c r="B21" s="5" t="s">
        <v>4</v>
      </c>
      <c r="C21" s="6"/>
      <c r="D21" s="5" t="s">
        <v>5</v>
      </c>
      <c r="E21" s="6"/>
      <c r="F21" s="5" t="s">
        <v>6</v>
      </c>
      <c r="G21" s="6"/>
    </row>
    <row r="23" ht="12.75">
      <c r="B23" s="3" t="s">
        <v>7</v>
      </c>
    </row>
    <row r="25" ht="12.75">
      <c r="B25" t="s">
        <v>8</v>
      </c>
    </row>
    <row r="26" ht="12.75">
      <c r="B26" s="7" t="s">
        <v>9</v>
      </c>
    </row>
    <row r="27" spans="2:3" ht="12.75">
      <c r="B27" s="5" t="s">
        <v>10</v>
      </c>
      <c r="C27" s="8">
        <f>0.885*C21</f>
        <v>0</v>
      </c>
    </row>
    <row r="29" ht="12.75">
      <c r="B29" s="3" t="s">
        <v>11</v>
      </c>
    </row>
    <row r="34" spans="2:3" ht="12.75">
      <c r="B34" s="5" t="s">
        <v>12</v>
      </c>
      <c r="C34" s="6"/>
    </row>
    <row r="36" spans="2:3" ht="12.75">
      <c r="B36" s="9" t="s">
        <v>13</v>
      </c>
      <c r="C36" s="10"/>
    </row>
    <row r="37" spans="2:3" ht="12.75">
      <c r="B37" s="5"/>
      <c r="C37" s="10"/>
    </row>
    <row r="38" spans="2:3" ht="12.75">
      <c r="B38" s="7" t="s">
        <v>14</v>
      </c>
      <c r="C38" s="10"/>
    </row>
    <row r="39" spans="2:7" ht="12.75">
      <c r="B39" t="s">
        <v>15</v>
      </c>
      <c r="F39" s="5"/>
      <c r="G39" s="11"/>
    </row>
    <row r="41" spans="2:3" ht="12.75">
      <c r="B41" s="5" t="s">
        <v>16</v>
      </c>
      <c r="C41" s="6"/>
    </row>
    <row r="43" spans="2:3" ht="12.75">
      <c r="B43" s="5" t="s">
        <v>17</v>
      </c>
      <c r="C43" s="8">
        <f>C34*(E21+G21)-0.59*C41</f>
        <v>0</v>
      </c>
    </row>
    <row r="45" ht="12.75">
      <c r="B45" s="3" t="s">
        <v>18</v>
      </c>
    </row>
    <row r="47" spans="2:3" ht="12.75">
      <c r="B47" s="7"/>
      <c r="C47" s="10"/>
    </row>
    <row r="48" spans="2:3" ht="12.75">
      <c r="B48" s="7"/>
      <c r="C48" s="10"/>
    </row>
    <row r="49" spans="2:3" ht="12.75">
      <c r="B49" t="s">
        <v>19</v>
      </c>
      <c r="C49" t="s">
        <v>20</v>
      </c>
    </row>
    <row r="50" spans="2:3" ht="12.75">
      <c r="B50" t="s">
        <v>21</v>
      </c>
      <c r="C50" s="12" t="s">
        <v>22</v>
      </c>
    </row>
    <row r="51" spans="2:3" ht="12.75">
      <c r="B51" t="s">
        <v>23</v>
      </c>
      <c r="C51" t="s">
        <v>24</v>
      </c>
    </row>
    <row r="52" spans="2:3" ht="12.75">
      <c r="B52" t="s">
        <v>25</v>
      </c>
      <c r="C52" t="s">
        <v>26</v>
      </c>
    </row>
    <row r="53" spans="2:3" ht="12.75">
      <c r="B53" t="s">
        <v>27</v>
      </c>
      <c r="C53" t="s">
        <v>28</v>
      </c>
    </row>
    <row r="54" spans="2:3" ht="12.75">
      <c r="B54" t="s">
        <v>29</v>
      </c>
      <c r="C54" t="s">
        <v>30</v>
      </c>
    </row>
    <row r="56" spans="2:3" ht="12.75">
      <c r="B56" s="5" t="s">
        <v>31</v>
      </c>
      <c r="C56" s="6"/>
    </row>
    <row r="58" ht="12.75">
      <c r="B58" s="3" t="s">
        <v>32</v>
      </c>
    </row>
    <row r="59" ht="12.75">
      <c r="B59" s="2" t="s">
        <v>33</v>
      </c>
    </row>
    <row r="60" ht="12.75">
      <c r="B60" s="2"/>
    </row>
    <row r="61" ht="12.75">
      <c r="E61" t="s">
        <v>34</v>
      </c>
    </row>
    <row r="62" spans="2:9" ht="12.75">
      <c r="B62" s="13" t="s">
        <v>35</v>
      </c>
      <c r="C62" s="14">
        <v>80</v>
      </c>
      <c r="D62" s="13">
        <v>90</v>
      </c>
      <c r="E62" s="13">
        <v>100</v>
      </c>
      <c r="F62" s="13">
        <v>110</v>
      </c>
      <c r="G62" s="13">
        <v>120</v>
      </c>
      <c r="H62" s="13">
        <v>130</v>
      </c>
      <c r="I62" s="13">
        <v>140</v>
      </c>
    </row>
    <row r="63" spans="2:9" ht="12.75">
      <c r="B63" t="s">
        <v>36</v>
      </c>
      <c r="C63" s="15">
        <f aca="true" t="shared" si="0" ref="C63:I63">(20+13+0.292*C62)*0.1</f>
        <v>5.636</v>
      </c>
      <c r="D63" s="16">
        <f t="shared" si="0"/>
        <v>5.928000000000001</v>
      </c>
      <c r="E63" s="16">
        <f t="shared" si="0"/>
        <v>6.220000000000001</v>
      </c>
      <c r="F63" s="16">
        <f t="shared" si="0"/>
        <v>6.5120000000000005</v>
      </c>
      <c r="G63" s="16">
        <f t="shared" si="0"/>
        <v>6.803999999999999</v>
      </c>
      <c r="H63" s="16">
        <f t="shared" si="0"/>
        <v>7.096000000000001</v>
      </c>
      <c r="I63" s="16">
        <f t="shared" si="0"/>
        <v>7.388</v>
      </c>
    </row>
    <row r="64" spans="2:9" ht="12.75">
      <c r="B64" t="s">
        <v>37</v>
      </c>
      <c r="C64" s="15">
        <f aca="true" t="shared" si="1" ref="C64:I64">(20+13+0.17*C62)*0.1</f>
        <v>4.66</v>
      </c>
      <c r="D64" s="16">
        <f t="shared" si="1"/>
        <v>4.83</v>
      </c>
      <c r="E64" s="16">
        <f t="shared" si="1"/>
        <v>5</v>
      </c>
      <c r="F64" s="16">
        <f t="shared" si="1"/>
        <v>5.170000000000001</v>
      </c>
      <c r="G64" s="16">
        <f t="shared" si="1"/>
        <v>5.340000000000001</v>
      </c>
      <c r="H64" s="16">
        <f t="shared" si="1"/>
        <v>5.510000000000001</v>
      </c>
      <c r="I64" s="16">
        <f t="shared" si="1"/>
        <v>5.68</v>
      </c>
    </row>
    <row r="65" spans="2:9" ht="12.75">
      <c r="B65" t="s">
        <v>38</v>
      </c>
      <c r="C65" s="15">
        <f aca="true" t="shared" si="2" ref="C65:I65">(20+13+0.406*C62)*0.1</f>
        <v>6.548000000000001</v>
      </c>
      <c r="D65" s="16">
        <f t="shared" si="2"/>
        <v>6.954</v>
      </c>
      <c r="E65" s="16">
        <f t="shared" si="2"/>
        <v>7.359999999999999</v>
      </c>
      <c r="F65" s="17">
        <f t="shared" si="2"/>
        <v>7.766</v>
      </c>
      <c r="G65" s="16">
        <f t="shared" si="2"/>
        <v>8.172</v>
      </c>
      <c r="H65" s="16">
        <f t="shared" si="2"/>
        <v>8.578000000000001</v>
      </c>
      <c r="I65" s="16">
        <f t="shared" si="2"/>
        <v>8.984</v>
      </c>
    </row>
    <row r="66" spans="2:9" ht="12.75">
      <c r="B66" t="s">
        <v>39</v>
      </c>
      <c r="C66" s="15">
        <v>3.3</v>
      </c>
      <c r="D66" s="16">
        <v>3.3</v>
      </c>
      <c r="E66" s="16">
        <v>3.3</v>
      </c>
      <c r="F66" s="16">
        <v>3.3</v>
      </c>
      <c r="G66" s="16">
        <v>3.3</v>
      </c>
      <c r="H66" s="16">
        <v>3.3</v>
      </c>
      <c r="I66" s="16">
        <v>3.3</v>
      </c>
    </row>
    <row r="68" spans="3:7" ht="12.75">
      <c r="C68" t="s">
        <v>40</v>
      </c>
      <c r="E68" t="s">
        <v>41</v>
      </c>
      <c r="G68" t="s">
        <v>42</v>
      </c>
    </row>
    <row r="69" spans="2:7" ht="12.75">
      <c r="B69" s="5" t="s">
        <v>43</v>
      </c>
      <c r="C69" s="6"/>
      <c r="D69" t="s">
        <v>44</v>
      </c>
      <c r="E69" s="6"/>
      <c r="F69" t="s">
        <v>44</v>
      </c>
      <c r="G69" s="6"/>
    </row>
    <row r="70" spans="2:7" ht="12.75">
      <c r="B70" s="5"/>
      <c r="C70" t="s">
        <v>45</v>
      </c>
      <c r="E70" t="s">
        <v>46</v>
      </c>
      <c r="G70" t="s">
        <v>47</v>
      </c>
    </row>
    <row r="71" ht="12.75">
      <c r="B71" s="5"/>
    </row>
    <row r="72" spans="2:8" ht="12.75">
      <c r="B72" s="5" t="s">
        <v>43</v>
      </c>
      <c r="C72" s="8">
        <f>C69+E69+G69</f>
        <v>0</v>
      </c>
      <c r="H72" s="18"/>
    </row>
    <row r="73" ht="12.75">
      <c r="B73" s="5"/>
    </row>
    <row r="74" spans="2:3" ht="12.75">
      <c r="B74" t="s">
        <v>48</v>
      </c>
      <c r="C74" s="11"/>
    </row>
    <row r="75" spans="2:3" ht="12.75">
      <c r="B75" s="5"/>
      <c r="C75" s="11"/>
    </row>
    <row r="76" spans="2:3" ht="12.75">
      <c r="B76" s="5" t="s">
        <v>49</v>
      </c>
      <c r="C76" s="8">
        <f>C27-(C56+C72)/0.96</f>
        <v>0</v>
      </c>
    </row>
    <row r="81" ht="12.75">
      <c r="D81" t="s">
        <v>50</v>
      </c>
    </row>
    <row r="82" spans="2:6" ht="12.75">
      <c r="B82" s="3"/>
      <c r="C82" s="19"/>
      <c r="D82" s="19"/>
      <c r="E82" s="19"/>
      <c r="F82" s="19"/>
    </row>
    <row r="89" ht="12" customHeight="1"/>
  </sheetData>
  <sheetProtection sheet="1"/>
  <printOptions/>
  <pageMargins left="0.7479166666666667" right="0.7479166666666667" top="0.9840277777777777" bottom="0.9840277777777777" header="0.5118055555555555" footer="0.5118055555555555"/>
  <pageSetup fitToHeight="1" fitToWidth="1"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dimension ref="A1:N49"/>
  <sheetViews>
    <sheetView showGridLines="0" showRowColHeaders="0" tabSelected="1" workbookViewId="0" topLeftCell="A16">
      <selection activeCell="L18" sqref="L18"/>
    </sheetView>
  </sheetViews>
  <sheetFormatPr defaultColWidth="11.421875" defaultRowHeight="12.75"/>
  <cols>
    <col min="3" max="3" width="7.8515625" style="0" customWidth="1"/>
    <col min="4" max="4" width="7.00390625" style="0" customWidth="1"/>
    <col min="5" max="5" width="6.8515625" style="0" customWidth="1"/>
    <col min="6" max="6" width="6.7109375" style="0" customWidth="1"/>
    <col min="7" max="7" width="7.7109375" style="0" customWidth="1"/>
    <col min="8" max="8" width="10.8515625" style="0" customWidth="1"/>
    <col min="9" max="9" width="9.7109375" style="0" customWidth="1"/>
  </cols>
  <sheetData>
    <row r="1" spans="1:10" ht="33" customHeight="1">
      <c r="A1" s="1" t="s">
        <v>51</v>
      </c>
      <c r="B1" s="1"/>
      <c r="C1" s="1"/>
      <c r="D1" s="1"/>
      <c r="E1" s="1"/>
      <c r="F1" s="1"/>
      <c r="G1" s="1"/>
      <c r="H1" s="1"/>
      <c r="I1" s="1"/>
      <c r="J1" s="1"/>
    </row>
    <row r="11" spans="2:4" ht="12.75">
      <c r="B11" s="5" t="s">
        <v>52</v>
      </c>
      <c r="C11" s="20">
        <v>8</v>
      </c>
      <c r="D11" t="s">
        <v>53</v>
      </c>
    </row>
    <row r="12" spans="2:4" ht="12.75">
      <c r="B12" s="5" t="s">
        <v>54</v>
      </c>
      <c r="C12" s="20">
        <v>75</v>
      </c>
      <c r="D12" t="s">
        <v>53</v>
      </c>
    </row>
    <row r="13" spans="2:3" ht="12.75">
      <c r="B13" s="5" t="s">
        <v>55</v>
      </c>
      <c r="C13" s="21">
        <f>C11+C12</f>
        <v>83</v>
      </c>
    </row>
    <row r="14" ht="12.75">
      <c r="C14" s="22"/>
    </row>
    <row r="15" spans="2:4" ht="12.75">
      <c r="B15" s="5" t="s">
        <v>56</v>
      </c>
      <c r="C15" s="20">
        <v>101</v>
      </c>
      <c r="D15" t="s">
        <v>57</v>
      </c>
    </row>
    <row r="16" spans="2:4" ht="12.75">
      <c r="B16" s="5" t="s">
        <v>58</v>
      </c>
      <c r="C16" s="23">
        <v>41</v>
      </c>
      <c r="D16" t="s">
        <v>57</v>
      </c>
    </row>
    <row r="17" spans="2:3" ht="12.75">
      <c r="B17" s="5"/>
      <c r="C17" s="11"/>
    </row>
    <row r="18" spans="1:3" ht="12.75">
      <c r="A18" t="s">
        <v>59</v>
      </c>
      <c r="C18" s="11"/>
    </row>
    <row r="19" ht="12.75">
      <c r="C19" s="11"/>
    </row>
    <row r="20" spans="3:5" ht="12" customHeight="1">
      <c r="C20" t="s">
        <v>60</v>
      </c>
      <c r="E20" t="s">
        <v>61</v>
      </c>
    </row>
    <row r="21" spans="1:12" ht="12.75">
      <c r="A21" s="24" t="s">
        <v>62</v>
      </c>
      <c r="B21" s="25"/>
      <c r="C21" s="26" t="s">
        <v>63</v>
      </c>
      <c r="D21" s="24" t="s">
        <v>64</v>
      </c>
      <c r="E21" s="24" t="s">
        <v>65</v>
      </c>
      <c r="F21" s="24" t="s">
        <v>66</v>
      </c>
      <c r="G21" s="24" t="s">
        <v>67</v>
      </c>
      <c r="H21" s="24" t="s">
        <v>68</v>
      </c>
      <c r="I21" s="24" t="s">
        <v>69</v>
      </c>
      <c r="J21" s="24"/>
      <c r="K21" s="24"/>
      <c r="L21" s="24"/>
    </row>
    <row r="22" spans="1:9" ht="12.75">
      <c r="A22" t="s">
        <v>70</v>
      </c>
      <c r="B22" s="27"/>
      <c r="C22" s="28">
        <v>30</v>
      </c>
      <c r="D22" s="29">
        <f aca="true" t="shared" si="0" ref="D22:D27">$C$13-C22</f>
        <v>53</v>
      </c>
      <c r="E22" s="30">
        <f aca="true" t="shared" si="1" ref="E22:F26">C22/$C$13*100</f>
        <v>36.144578313253014</v>
      </c>
      <c r="F22" s="30">
        <f t="shared" si="1"/>
        <v>63.85542168674698</v>
      </c>
      <c r="G22" s="31">
        <f aca="true" t="shared" si="2" ref="G22:G27">C22/$C$13*$C$15</f>
        <v>36.506024096385545</v>
      </c>
      <c r="H22" s="31">
        <f aca="true" t="shared" si="3" ref="H22:H27">G22-$C$16</f>
        <v>-4.493975903614455</v>
      </c>
      <c r="I22" t="s">
        <v>71</v>
      </c>
    </row>
    <row r="23" spans="1:9" ht="12.75">
      <c r="A23" t="s">
        <v>72</v>
      </c>
      <c r="B23" s="27"/>
      <c r="C23" s="20">
        <v>35</v>
      </c>
      <c r="D23" s="29">
        <f t="shared" si="0"/>
        <v>48</v>
      </c>
      <c r="E23" s="30">
        <f t="shared" si="1"/>
        <v>42.168674698795186</v>
      </c>
      <c r="F23" s="30">
        <f t="shared" si="1"/>
        <v>57.831325301204814</v>
      </c>
      <c r="G23" s="31">
        <f t="shared" si="2"/>
        <v>42.59036144578314</v>
      </c>
      <c r="H23" s="31">
        <f t="shared" si="3"/>
        <v>1.590361445783138</v>
      </c>
      <c r="I23" t="s">
        <v>73</v>
      </c>
    </row>
    <row r="24" spans="1:9" ht="12.75">
      <c r="A24" t="s">
        <v>74</v>
      </c>
      <c r="B24" s="27"/>
      <c r="C24" s="20">
        <v>37</v>
      </c>
      <c r="D24" s="29">
        <f t="shared" si="0"/>
        <v>46</v>
      </c>
      <c r="E24" s="30">
        <f t="shared" si="1"/>
        <v>44.57831325301205</v>
      </c>
      <c r="F24" s="30">
        <f t="shared" si="1"/>
        <v>55.42168674698795</v>
      </c>
      <c r="G24" s="31">
        <f t="shared" si="2"/>
        <v>45.024096385542165</v>
      </c>
      <c r="H24" s="31">
        <f t="shared" si="3"/>
        <v>4.024096385542165</v>
      </c>
      <c r="I24" t="s">
        <v>75</v>
      </c>
    </row>
    <row r="25" spans="1:9" ht="12.75">
      <c r="A25" t="s">
        <v>76</v>
      </c>
      <c r="B25" s="27"/>
      <c r="C25" s="20">
        <v>39</v>
      </c>
      <c r="D25" s="29">
        <f t="shared" si="0"/>
        <v>44</v>
      </c>
      <c r="E25" s="30">
        <f t="shared" si="1"/>
        <v>46.98795180722892</v>
      </c>
      <c r="F25" s="30">
        <f t="shared" si="1"/>
        <v>53.01204819277109</v>
      </c>
      <c r="G25" s="31">
        <f t="shared" si="2"/>
        <v>47.45783132530121</v>
      </c>
      <c r="H25" s="31">
        <f t="shared" si="3"/>
        <v>6.457831325301207</v>
      </c>
      <c r="I25" t="s">
        <v>77</v>
      </c>
    </row>
    <row r="26" spans="1:9" ht="12.75">
      <c r="A26" t="s">
        <v>78</v>
      </c>
      <c r="B26" s="27"/>
      <c r="C26" s="20">
        <v>46</v>
      </c>
      <c r="D26" s="29">
        <f t="shared" si="0"/>
        <v>37</v>
      </c>
      <c r="E26" s="30">
        <f>C26/$C$13*100</f>
        <v>55.42168674698795</v>
      </c>
      <c r="F26" s="30">
        <f t="shared" si="1"/>
        <v>44.57831325301205</v>
      </c>
      <c r="G26" s="31">
        <f t="shared" si="2"/>
        <v>55.975903614457835</v>
      </c>
      <c r="H26" s="31">
        <f t="shared" si="3"/>
        <v>14.975903614457835</v>
      </c>
      <c r="I26" t="s">
        <v>79</v>
      </c>
    </row>
    <row r="27" spans="1:9" ht="12.75">
      <c r="A27" t="s">
        <v>80</v>
      </c>
      <c r="C27" s="20">
        <v>43</v>
      </c>
      <c r="D27" s="29">
        <f t="shared" si="0"/>
        <v>40</v>
      </c>
      <c r="E27" s="30">
        <f>C27/$C$13*100</f>
        <v>51.80722891566265</v>
      </c>
      <c r="F27" s="30">
        <f>D27/$C$13*100</f>
        <v>48.19277108433735</v>
      </c>
      <c r="G27" s="31">
        <f t="shared" si="2"/>
        <v>52.325301204819276</v>
      </c>
      <c r="H27" s="31">
        <f t="shared" si="3"/>
        <v>11.325301204819276</v>
      </c>
      <c r="I27" t="s">
        <v>81</v>
      </c>
    </row>
    <row r="28" spans="1:14" ht="12.75">
      <c r="A28" s="11"/>
      <c r="B28" s="11"/>
      <c r="C28" s="11"/>
      <c r="D28" s="11"/>
      <c r="E28" s="11"/>
      <c r="F28" s="11"/>
      <c r="G28" s="11"/>
      <c r="H28" s="11"/>
      <c r="I28" s="11"/>
      <c r="J28" s="11"/>
      <c r="K28" s="11"/>
      <c r="L28" s="11"/>
      <c r="M28" s="11"/>
      <c r="N28" s="11"/>
    </row>
    <row r="29" spans="1:14" ht="12.75">
      <c r="A29" s="11"/>
      <c r="B29" s="11"/>
      <c r="C29" s="11"/>
      <c r="D29" s="11"/>
      <c r="E29" s="11"/>
      <c r="F29" s="11"/>
      <c r="G29" s="11"/>
      <c r="H29" s="32"/>
      <c r="I29" s="11"/>
      <c r="J29" s="11"/>
      <c r="K29" s="11"/>
      <c r="L29" s="11"/>
      <c r="M29" s="11"/>
      <c r="N29" s="11"/>
    </row>
    <row r="30" spans="1:14" ht="12.75">
      <c r="A30" s="11"/>
      <c r="B30" s="11"/>
      <c r="C30" s="11"/>
      <c r="D30" s="11"/>
      <c r="E30" s="11"/>
      <c r="F30" s="11"/>
      <c r="G30" s="11"/>
      <c r="H30" s="32"/>
      <c r="I30" s="11"/>
      <c r="J30" s="11"/>
      <c r="K30" s="11"/>
      <c r="L30" s="11"/>
      <c r="M30" s="11"/>
      <c r="N30" s="11"/>
    </row>
    <row r="31" spans="1:14" ht="12.75">
      <c r="A31" s="11"/>
      <c r="B31" s="11"/>
      <c r="C31" s="11"/>
      <c r="D31" s="11"/>
      <c r="E31" s="11"/>
      <c r="F31" s="11"/>
      <c r="G31" s="11"/>
      <c r="H31" s="32"/>
      <c r="I31" s="11"/>
      <c r="J31" s="11"/>
      <c r="K31" s="11"/>
      <c r="L31" s="11"/>
      <c r="M31" s="11"/>
      <c r="N31" s="11"/>
    </row>
    <row r="32" spans="1:14" ht="12.75">
      <c r="A32" s="11"/>
      <c r="B32" s="11"/>
      <c r="C32" s="11"/>
      <c r="D32" s="11"/>
      <c r="E32" s="11"/>
      <c r="F32" s="11"/>
      <c r="G32" s="11"/>
      <c r="H32" s="32"/>
      <c r="I32" s="11"/>
      <c r="J32" s="11"/>
      <c r="K32" s="11"/>
      <c r="L32" s="11"/>
      <c r="M32" s="11"/>
      <c r="N32" s="11"/>
    </row>
    <row r="33" spans="1:14" ht="12.75">
      <c r="A33" s="11"/>
      <c r="B33" s="11"/>
      <c r="C33" s="11"/>
      <c r="D33" s="11"/>
      <c r="E33" s="11"/>
      <c r="F33" s="11"/>
      <c r="G33" s="11"/>
      <c r="H33" s="32"/>
      <c r="I33" s="11"/>
      <c r="J33" s="11"/>
      <c r="K33" s="11"/>
      <c r="L33" s="11"/>
      <c r="M33" s="11"/>
      <c r="N33" s="11"/>
    </row>
    <row r="34" spans="1:14" ht="12.75">
      <c r="A34" s="11"/>
      <c r="B34" s="11"/>
      <c r="C34" s="11"/>
      <c r="D34" s="11"/>
      <c r="E34" s="11"/>
      <c r="F34" s="11"/>
      <c r="G34" s="11"/>
      <c r="H34" s="32"/>
      <c r="I34" s="11"/>
      <c r="J34" s="11"/>
      <c r="K34" s="11"/>
      <c r="L34" s="11"/>
      <c r="M34" s="11"/>
      <c r="N34" s="11"/>
    </row>
    <row r="35" spans="1:14" ht="12.75">
      <c r="A35" s="11"/>
      <c r="B35" s="11"/>
      <c r="C35" s="11"/>
      <c r="D35" s="11"/>
      <c r="E35" s="11"/>
      <c r="F35" s="11"/>
      <c r="G35" s="11"/>
      <c r="H35" s="32"/>
      <c r="I35" s="11"/>
      <c r="J35" s="11"/>
      <c r="K35" s="11"/>
      <c r="L35" s="11"/>
      <c r="M35" s="11"/>
      <c r="N35" s="11"/>
    </row>
    <row r="36" spans="1:14" ht="12.75">
      <c r="A36" s="11"/>
      <c r="B36" s="11"/>
      <c r="C36" s="11"/>
      <c r="D36" s="11"/>
      <c r="E36" s="11"/>
      <c r="F36" s="11"/>
      <c r="G36" s="11"/>
      <c r="H36" s="32"/>
      <c r="I36" s="11"/>
      <c r="J36" s="11"/>
      <c r="K36" s="11"/>
      <c r="L36" s="11"/>
      <c r="M36" s="11"/>
      <c r="N36" s="11"/>
    </row>
    <row r="37" spans="1:14" ht="12.75">
      <c r="A37" s="11"/>
      <c r="B37" s="11"/>
      <c r="C37" s="11"/>
      <c r="D37" s="11"/>
      <c r="E37" s="11"/>
      <c r="F37" s="11"/>
      <c r="G37" s="11"/>
      <c r="H37" s="11"/>
      <c r="I37" s="11"/>
      <c r="J37" s="11"/>
      <c r="K37" s="11"/>
      <c r="L37" s="11"/>
      <c r="M37" s="11"/>
      <c r="N37" s="11"/>
    </row>
    <row r="38" spans="1:14" ht="12.75">
      <c r="A38" s="11"/>
      <c r="B38" s="11"/>
      <c r="C38" s="11"/>
      <c r="D38" s="11"/>
      <c r="E38" s="11"/>
      <c r="F38" s="11"/>
      <c r="G38" s="11"/>
      <c r="H38" s="11"/>
      <c r="I38" s="11"/>
      <c r="J38" s="11"/>
      <c r="K38" s="11"/>
      <c r="L38" s="11"/>
      <c r="M38" s="11"/>
      <c r="N38" s="11"/>
    </row>
    <row r="39" spans="1:14" ht="12.75">
      <c r="A39" s="11"/>
      <c r="B39" s="11"/>
      <c r="C39" s="11"/>
      <c r="D39" s="11"/>
      <c r="E39" s="11"/>
      <c r="F39" s="11"/>
      <c r="G39" s="11"/>
      <c r="H39" s="11"/>
      <c r="I39" s="11"/>
      <c r="J39" s="11"/>
      <c r="K39" s="11"/>
      <c r="L39" s="11"/>
      <c r="M39" s="11"/>
      <c r="N39" s="11"/>
    </row>
    <row r="40" spans="1:14" ht="12.75">
      <c r="A40" s="11"/>
      <c r="B40" s="11"/>
      <c r="C40" s="11"/>
      <c r="D40" s="11"/>
      <c r="E40" s="33"/>
      <c r="F40" s="34"/>
      <c r="G40" s="35"/>
      <c r="H40" s="36"/>
      <c r="I40" s="33"/>
      <c r="J40" s="37"/>
      <c r="K40" s="11"/>
      <c r="L40" s="11"/>
      <c r="M40" s="11"/>
      <c r="N40" s="11"/>
    </row>
    <row r="41" spans="1:14" ht="12.75">
      <c r="A41" s="11"/>
      <c r="B41" s="11"/>
      <c r="C41" s="11"/>
      <c r="D41" s="11"/>
      <c r="E41" s="33"/>
      <c r="F41" s="34"/>
      <c r="G41" s="35"/>
      <c r="H41" s="36"/>
      <c r="I41" s="33"/>
      <c r="J41" s="37"/>
      <c r="K41" s="11"/>
      <c r="L41" s="11"/>
      <c r="M41" s="11"/>
      <c r="N41" s="11"/>
    </row>
    <row r="42" spans="1:14" ht="12.75">
      <c r="A42" s="11"/>
      <c r="B42" s="11"/>
      <c r="C42" s="11"/>
      <c r="D42" s="11"/>
      <c r="E42" s="33"/>
      <c r="F42" s="34"/>
      <c r="G42" s="35"/>
      <c r="H42" s="36"/>
      <c r="I42" s="33"/>
      <c r="J42" s="37"/>
      <c r="K42" s="11"/>
      <c r="L42" s="11"/>
      <c r="M42" s="11"/>
      <c r="N42" s="11"/>
    </row>
    <row r="43" spans="1:14" ht="12.75">
      <c r="A43" s="11"/>
      <c r="B43" s="11"/>
      <c r="C43" s="11"/>
      <c r="D43" s="11"/>
      <c r="E43" s="33"/>
      <c r="F43" s="34"/>
      <c r="G43" s="35"/>
      <c r="H43" s="36"/>
      <c r="I43" s="33"/>
      <c r="J43" s="37"/>
      <c r="K43" s="11"/>
      <c r="L43" s="11"/>
      <c r="M43" s="11"/>
      <c r="N43" s="11"/>
    </row>
    <row r="44" spans="1:14" ht="12.75">
      <c r="A44" s="11"/>
      <c r="B44" s="11"/>
      <c r="C44" s="11"/>
      <c r="D44" s="11"/>
      <c r="E44" s="33"/>
      <c r="F44" s="34"/>
      <c r="G44" s="35"/>
      <c r="H44" s="36"/>
      <c r="I44" s="33"/>
      <c r="J44" s="37"/>
      <c r="K44" s="11"/>
      <c r="L44" s="11"/>
      <c r="M44" s="11"/>
      <c r="N44" s="11"/>
    </row>
    <row r="45" spans="1:14" ht="12.75">
      <c r="A45" s="11"/>
      <c r="B45" s="11"/>
      <c r="C45" s="11"/>
      <c r="D45" s="11"/>
      <c r="E45" s="33"/>
      <c r="F45" s="34"/>
      <c r="G45" s="35"/>
      <c r="H45" s="36"/>
      <c r="I45" s="33"/>
      <c r="J45" s="37"/>
      <c r="K45" s="11"/>
      <c r="L45" s="11"/>
      <c r="M45" s="11"/>
      <c r="N45" s="11"/>
    </row>
    <row r="46" spans="1:14" ht="12.75">
      <c r="A46" s="11"/>
      <c r="B46" s="11"/>
      <c r="C46" s="11"/>
      <c r="D46" s="11"/>
      <c r="E46" s="33"/>
      <c r="F46" s="34"/>
      <c r="G46" s="35"/>
      <c r="H46" s="36"/>
      <c r="I46" s="33"/>
      <c r="J46" s="37"/>
      <c r="K46" s="11"/>
      <c r="L46" s="11"/>
      <c r="M46" s="11"/>
      <c r="N46" s="11"/>
    </row>
    <row r="47" spans="1:14" ht="12.75">
      <c r="A47" s="11"/>
      <c r="B47" s="11"/>
      <c r="C47" s="11"/>
      <c r="D47" s="11"/>
      <c r="E47" s="33"/>
      <c r="F47" s="34"/>
      <c r="G47" s="35"/>
      <c r="H47" s="36"/>
      <c r="I47" s="33"/>
      <c r="J47" s="37"/>
      <c r="K47" s="11"/>
      <c r="L47" s="11"/>
      <c r="M47" s="11"/>
      <c r="N47" s="11"/>
    </row>
    <row r="48" spans="1:14" ht="12.75">
      <c r="A48" s="11"/>
      <c r="B48" s="11"/>
      <c r="C48" s="11"/>
      <c r="D48" s="11"/>
      <c r="E48" s="11"/>
      <c r="F48" s="11"/>
      <c r="G48" s="11"/>
      <c r="H48" s="11"/>
      <c r="I48" s="11"/>
      <c r="J48" s="11"/>
      <c r="K48" s="11"/>
      <c r="L48" s="11"/>
      <c r="M48" s="11"/>
      <c r="N48" s="11"/>
    </row>
    <row r="49" spans="1:14" ht="12.75">
      <c r="A49" s="11"/>
      <c r="B49" s="11"/>
      <c r="C49" s="11"/>
      <c r="D49" s="11"/>
      <c r="E49" s="11"/>
      <c r="F49" s="11"/>
      <c r="G49" s="11"/>
      <c r="H49" s="11"/>
      <c r="I49" s="11"/>
      <c r="J49" s="11"/>
      <c r="K49" s="11"/>
      <c r="L49" s="11"/>
      <c r="M49" s="11"/>
      <c r="N49" s="11"/>
    </row>
  </sheetData>
  <sheetProtection sheet="1"/>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Jörg Schade</cp:lastModifiedBy>
  <cp:lastPrinted>2003-06-25T14:20:36Z</cp:lastPrinted>
  <dcterms:created xsi:type="dcterms:W3CDTF">2000-04-24T19:37:13Z</dcterms:created>
  <dcterms:modified xsi:type="dcterms:W3CDTF">2011-03-12T12:06:07Z</dcterms:modified>
  <cp:category/>
  <cp:version/>
  <cp:contentType/>
  <cp:contentStatus/>
  <cp:revision>2</cp:revision>
</cp:coreProperties>
</file>